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jimenez.CONSULTIVO\Downloads\nuevo EJECUCIÓN PRESUPUESTO SEGUNDO TRIMESTRE 2026\ejecución_del_presupuesto_2º_trimestre\"/>
    </mc:Choice>
  </mc:AlternateContent>
  <xr:revisionPtr revIDLastSave="0" documentId="13_ncr:1_{16F72DDE-A17E-41F3-8D6F-4D77FCB39131}" xr6:coauthVersionLast="47" xr6:coauthVersionMax="47" xr10:uidLastSave="{00000000-0000-0000-0000-000000000000}"/>
  <bookViews>
    <workbookView xWindow="-120" yWindow="-120" windowWidth="29040" windowHeight="15720" xr2:uid="{A4BB1EFF-8B5A-4BDB-B2BD-1998E804DC1D}"/>
  </bookViews>
  <sheets>
    <sheet name="Balance_2_2026_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9" i="1"/>
  <c r="F24" i="1"/>
  <c r="F41" i="1"/>
  <c r="F43" i="1"/>
  <c r="F49" i="1"/>
  <c r="F52" i="1"/>
  <c r="K49" i="1"/>
  <c r="F53" i="1" l="1"/>
  <c r="K41" i="1"/>
  <c r="K24" i="1"/>
  <c r="D52" i="1"/>
  <c r="E52" i="1"/>
  <c r="G52" i="1"/>
  <c r="H52" i="1"/>
  <c r="I52" i="1"/>
  <c r="J52" i="1"/>
  <c r="K52" i="1"/>
  <c r="C43" i="1"/>
  <c r="D43" i="1"/>
  <c r="E43" i="1"/>
  <c r="G43" i="1"/>
  <c r="H43" i="1"/>
  <c r="I43" i="1"/>
  <c r="J43" i="1"/>
  <c r="K43" i="1"/>
  <c r="B43" i="1"/>
  <c r="B52" i="1"/>
  <c r="D53" i="1" l="1"/>
  <c r="C53" i="1"/>
  <c r="K53" i="1"/>
  <c r="E53" i="1"/>
  <c r="B53" i="1"/>
  <c r="J53" i="1"/>
  <c r="I53" i="1"/>
  <c r="H53" i="1"/>
  <c r="G53" i="1"/>
</calcChain>
</file>

<file path=xl/sharedStrings.xml><?xml version="1.0" encoding="utf-8"?>
<sst xmlns="http://schemas.openxmlformats.org/spreadsheetml/2006/main" count="68" uniqueCount="68">
  <si>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</si>
  <si>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</si>
  <si>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</si>
  <si>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</si>
  <si>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</si>
  <si>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</si>
  <si>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</si>
  <si>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TOTAL CAPÍTULO I " GASTOS PERSONAL"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</si>
  <si>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</si>
  <si>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</si>
  <si>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</si>
  <si>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</si>
  <si>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t>CRÉDITO DEFINITIVO</t>
  </si>
  <si>
    <t>OBLIG.PDTE PAGO</t>
  </si>
  <si>
    <t>ACCIÓN CONSULTIVA    0103911F</t>
  </si>
  <si>
    <t>TOTAL</t>
  </si>
  <si>
    <t>RETENCIONES</t>
  </si>
  <si>
    <t xml:space="preserve">  100 Retribuc. básicas y otras remunerac. Altos Cargos</t>
  </si>
  <si>
    <t>CENTRO GESTOR/ CONCEPTO</t>
  </si>
  <si>
    <t xml:space="preserve">  110  Retrib. básicas y otras remunerac. Eventual</t>
  </si>
  <si>
    <t xml:space="preserve">  118 Contribuciones a planes de pensiones</t>
  </si>
  <si>
    <t xml:space="preserve">  121  Complementos al puesto de trabajo</t>
  </si>
  <si>
    <t xml:space="preserve">  130  Retribuciones Laborales fijos</t>
  </si>
  <si>
    <t xml:space="preserve">  160 Cuotas sociales</t>
  </si>
  <si>
    <t xml:space="preserve">  162 Gastos acción social personal funcionario</t>
  </si>
  <si>
    <t xml:space="preserve">  163 Gastos acción social personal laboral</t>
  </si>
  <si>
    <t xml:space="preserve">  166 Prestaciones sociales Altos Cargos y Eventual</t>
  </si>
  <si>
    <t xml:space="preserve">  202  Edificios y otras construcciones</t>
  </si>
  <si>
    <t xml:space="preserve">  128 Contribuciones a planes de pensiones</t>
  </si>
  <si>
    <t xml:space="preserve">  138 Contribuciones a planes de pensiones</t>
  </si>
  <si>
    <t xml:space="preserve">  150  Productividad Personal funcionario</t>
  </si>
  <si>
    <t xml:space="preserve">  151  Gratificaciones</t>
  </si>
  <si>
    <t xml:space="preserve">  165  Gastos de acción social y otra</t>
  </si>
  <si>
    <t xml:space="preserve">  170  Gastos diversos de personal</t>
  </si>
  <si>
    <t xml:space="preserve">  205 Mobiliario y enseres</t>
  </si>
  <si>
    <t xml:space="preserve">  212  Edificios y otras construcciones</t>
  </si>
  <si>
    <t xml:space="preserve">  213 Maquinaria, instalaciones y utillaje</t>
  </si>
  <si>
    <t xml:space="preserve">  214  Elementos de transportes</t>
  </si>
  <si>
    <t xml:space="preserve">  215  Mobiliario y enseres</t>
  </si>
  <si>
    <t xml:space="preserve">  216 Equipamiento para proceso de lnformación</t>
  </si>
  <si>
    <t xml:space="preserve">  220 Suministros no tarifados</t>
  </si>
  <si>
    <t xml:space="preserve">  221 Suministros tarifados</t>
  </si>
  <si>
    <t xml:space="preserve">  222 Comunicaciones</t>
  </si>
  <si>
    <t xml:space="preserve">  224 Primas de seguros</t>
  </si>
  <si>
    <t xml:space="preserve">  223 Transportes</t>
  </si>
  <si>
    <t xml:space="preserve"> 225 Tributos y sanciones</t>
  </si>
  <si>
    <t xml:space="preserve"> 226 Gastos diversos</t>
  </si>
  <si>
    <t xml:space="preserve"> 227 Trabajos realizados por empresas, profesionales</t>
  </si>
  <si>
    <t xml:space="preserve"> 230  Indemnizaciones por razón del Servicio</t>
  </si>
  <si>
    <t>446 Subvenciones a Universidades</t>
  </si>
  <si>
    <t xml:space="preserve"> 625  Mobiliarios y enseres</t>
  </si>
  <si>
    <t xml:space="preserve"> 626  Equipamiento para proceso de la información</t>
  </si>
  <si>
    <t xml:space="preserve"> 628  Otros activos materiales</t>
  </si>
  <si>
    <t xml:space="preserve"> 640  Aplicaciones informáticas</t>
  </si>
  <si>
    <t xml:space="preserve"> 830  Personal anticipos reintegrables</t>
  </si>
  <si>
    <t xml:space="preserve"> 831  Personal anticipos reintegrables</t>
  </si>
  <si>
    <r>
      <t xml:space="preserve"> </t>
    </r>
    <r>
      <rPr>
        <sz val="11"/>
        <color theme="1"/>
        <rFont val="Arial"/>
        <family val="2"/>
      </rPr>
      <t>622  Edificios y otras construcciones</t>
    </r>
  </si>
  <si>
    <t>ESTADO DE SITUACIÓN DEL PRESUPUESTO DEL CONSEJO CONSULTIVO DE CANARIAS A 30/06/2026</t>
  </si>
  <si>
    <r>
      <t xml:space="preserve">Crédito inicial: </t>
    </r>
    <r>
      <rPr>
        <sz val="10"/>
        <rFont val="Arial"/>
        <family val="2"/>
      </rPr>
      <t>Créditos con los que se aprueban los Presupuestos</t>
    </r>
  </si>
  <si>
    <r>
      <rPr>
        <b/>
        <sz val="10"/>
        <rFont val="Arial"/>
        <family val="2"/>
      </rPr>
      <t>Modificación de Crédito:</t>
    </r>
    <r>
      <rPr>
        <sz val="10"/>
        <rFont val="Arial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</si>
  <si>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10"/>
        <rFont val="Arial"/>
        <family val="2"/>
      </rPr>
      <t>Crédito Definitivo:</t>
    </r>
    <r>
      <rPr>
        <sz val="10"/>
        <rFont val="Arial"/>
        <family val="2"/>
      </rPr>
      <t xml:space="preserve"> Es el resultado de la suma de los "Créditos Iniciales" + "Modificaciones de Crédito"</t>
    </r>
  </si>
  <si>
    <r>
      <rPr>
        <b/>
        <sz val="10"/>
        <rFont val="Arial"/>
        <family val="2"/>
      </rPr>
      <t>Autorizaciones:</t>
    </r>
    <r>
      <rPr>
        <sz val="10"/>
        <rFont val="Arial"/>
        <family val="2"/>
      </rPr>
      <t xml:space="preserve"> Créditos sobre los que se ha autorizado la realización de un gasto.</t>
    </r>
  </si>
  <si>
    <r>
      <rPr>
        <b/>
        <sz val="10"/>
        <rFont val="Arial"/>
        <family val="2"/>
      </rPr>
      <t>Compromisos:</t>
    </r>
    <r>
      <rPr>
        <sz val="10"/>
        <rFont val="Arial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</si>
  <si>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10"/>
        <rFont val="Arial"/>
        <family val="2"/>
      </rPr>
      <t>Obligaciones:</t>
    </r>
    <r>
      <rPr>
        <sz val="10"/>
        <rFont val="Arial"/>
        <family val="2"/>
      </rPr>
      <t xml:space="preserve"> Créditos reconocidos de una obligación.</t>
    </r>
  </si>
  <si>
    <r>
      <rPr>
        <b/>
        <sz val="10"/>
        <rFont val="Arial"/>
        <family val="2"/>
      </rPr>
      <t>Total Pagos:</t>
    </r>
    <r>
      <rPr>
        <sz val="10"/>
        <rFont val="Arial"/>
        <family val="2"/>
      </rPr>
      <t xml:space="preserve"> Pagos realizados.</t>
    </r>
  </si>
  <si>
    <r>
      <rPr>
        <b/>
        <sz val="10"/>
        <rFont val="Arial"/>
        <family val="2"/>
      </rPr>
      <t>Saldo crédito Disponible:</t>
    </r>
    <r>
      <rPr>
        <sz val="10"/>
        <rFont val="Arial"/>
        <family val="2"/>
      </rPr>
      <t xml:space="preserve"> Resultante del "Crédito Total" menos el "Comprometido Total".</t>
    </r>
  </si>
  <si>
    <t xml:space="preserve">  120 Retribuciones básicas funcionarios</t>
  </si>
  <si>
    <t>RESUMEN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</si>
</sst>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2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8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  <xf numFmtId="0" fontId="5" fillId="3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20" borderId="0" applyNumberFormat="0" applyBorder="0" applyAlignment="0" applyProtection="0"/>
    <xf numFmtId="0" fontId="11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1" fillId="1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4" fillId="24" borderId="0" applyNumberFormat="0" applyBorder="0" applyAlignment="0" applyProtection="0"/>
    <xf numFmtId="4" fontId="4" fillId="29" borderId="3" applyNumberFormat="0" applyProtection="0">
      <alignment vertical="center"/>
    </xf>
    <xf numFmtId="4" fontId="16" fillId="30" borderId="3" applyNumberFormat="0" applyProtection="0">
      <alignment vertical="center"/>
    </xf>
    <xf numFmtId="4" fontId="4" fillId="30" borderId="3" applyNumberFormat="0" applyProtection="0">
      <alignment horizontal="left" vertical="center" indent="1"/>
    </xf>
    <xf numFmtId="0" fontId="8" fillId="29" borderId="4" applyNumberFormat="0" applyProtection="0">
      <alignment horizontal="left" vertical="top" indent="1"/>
    </xf>
    <xf numFmtId="4" fontId="4" fillId="2" borderId="3" applyNumberFormat="0" applyProtection="0">
      <alignment horizontal="left" vertical="center" indent="1"/>
    </xf>
    <xf numFmtId="4" fontId="4" fillId="31" borderId="3" applyNumberFormat="0" applyProtection="0">
      <alignment horizontal="right" vertical="center"/>
    </xf>
    <xf numFmtId="4" fontId="4" fillId="32" borderId="3" applyNumberFormat="0" applyProtection="0">
      <alignment horizontal="right" vertical="center"/>
    </xf>
    <xf numFmtId="4" fontId="4" fillId="33" borderId="5" applyNumberFormat="0" applyProtection="0">
      <alignment horizontal="right" vertical="center"/>
    </xf>
    <xf numFmtId="4" fontId="4" fillId="10" borderId="3" applyNumberFormat="0" applyProtection="0">
      <alignment horizontal="right" vertical="center"/>
    </xf>
    <xf numFmtId="4" fontId="4" fillId="34" borderId="3" applyNumberFormat="0" applyProtection="0">
      <alignment horizontal="right" vertical="center"/>
    </xf>
    <xf numFmtId="4" fontId="4" fillId="35" borderId="3" applyNumberFormat="0" applyProtection="0">
      <alignment horizontal="right" vertical="center"/>
    </xf>
    <xf numFmtId="4" fontId="4" fillId="8" borderId="3" applyNumberFormat="0" applyProtection="0">
      <alignment horizontal="right" vertical="center"/>
    </xf>
    <xf numFmtId="4" fontId="4" fillId="5" borderId="3" applyNumberFormat="0" applyProtection="0">
      <alignment horizontal="right" vertical="center"/>
    </xf>
    <xf numFmtId="4" fontId="4" fillId="36" borderId="3" applyNumberFormat="0" applyProtection="0">
      <alignment horizontal="right" vertical="center"/>
    </xf>
    <xf numFmtId="4" fontId="4" fillId="37" borderId="5" applyNumberFormat="0" applyProtection="0">
      <alignment horizontal="left" vertical="center" indent="1"/>
    </xf>
    <xf numFmtId="4" fontId="1" fillId="9" borderId="5" applyNumberFormat="0" applyProtection="0">
      <alignment horizontal="left" vertical="center" indent="1"/>
    </xf>
    <xf numFmtId="4" fontId="1" fillId="9" borderId="5" applyNumberFormat="0" applyProtection="0">
      <alignment horizontal="left" vertical="center" indent="1"/>
    </xf>
    <xf numFmtId="4" fontId="4" fillId="4" borderId="3" applyNumberFormat="0" applyProtection="0">
      <alignment horizontal="right" vertical="center"/>
    </xf>
    <xf numFmtId="4" fontId="4" fillId="6" borderId="5" applyNumberFormat="0" applyProtection="0">
      <alignment horizontal="left" vertical="center" indent="1"/>
    </xf>
    <xf numFmtId="4" fontId="4" fillId="4" borderId="5" applyNumberFormat="0" applyProtection="0">
      <alignment horizontal="left" vertical="center" indent="1"/>
    </xf>
    <xf numFmtId="0" fontId="4" fillId="7" borderId="3" applyNumberFormat="0" applyProtection="0">
      <alignment horizontal="left" vertical="center" indent="1"/>
    </xf>
    <xf numFmtId="0" fontId="4" fillId="9" borderId="4" applyNumberFormat="0" applyProtection="0">
      <alignment horizontal="left" vertical="top" indent="1"/>
    </xf>
    <xf numFmtId="0" fontId="4" fillId="38" borderId="3" applyNumberFormat="0" applyProtection="0">
      <alignment horizontal="left" vertical="center" indent="1"/>
    </xf>
    <xf numFmtId="0" fontId="4" fillId="4" borderId="4" applyNumberFormat="0" applyProtection="0">
      <alignment horizontal="left" vertical="top" indent="1"/>
    </xf>
    <xf numFmtId="0" fontId="4" fillId="39" borderId="3" applyNumberFormat="0" applyProtection="0">
      <alignment horizontal="left" vertical="center" indent="1"/>
    </xf>
    <xf numFmtId="0" fontId="4" fillId="39" borderId="4" applyNumberFormat="0" applyProtection="0">
      <alignment horizontal="left" vertical="top" indent="1"/>
    </xf>
    <xf numFmtId="0" fontId="4" fillId="6" borderId="3" applyNumberFormat="0" applyProtection="0">
      <alignment horizontal="left" vertical="center" indent="1"/>
    </xf>
    <xf numFmtId="0" fontId="4" fillId="6" borderId="4" applyNumberFormat="0" applyProtection="0">
      <alignment horizontal="left" vertical="top" indent="1"/>
    </xf>
    <xf numFmtId="0" fontId="4" fillId="40" borderId="6" applyNumberFormat="0">
      <protection locked="0"/>
    </xf>
    <xf numFmtId="0" fontId="6" fillId="9" borderId="7" applyBorder="0"/>
    <xf numFmtId="4" fontId="7" fillId="41" borderId="4" applyNumberFormat="0" applyProtection="0">
      <alignment vertical="center"/>
    </xf>
    <xf numFmtId="4" fontId="16" fillId="42" borderId="2" applyNumberFormat="0" applyProtection="0">
      <alignment vertical="center"/>
    </xf>
    <xf numFmtId="4" fontId="7" fillId="7" borderId="4" applyNumberFormat="0" applyProtection="0">
      <alignment horizontal="left" vertical="center" indent="1"/>
    </xf>
    <xf numFmtId="0" fontId="7" fillId="41" borderId="4" applyNumberFormat="0" applyProtection="0">
      <alignment horizontal="left" vertical="top" indent="1"/>
    </xf>
    <xf numFmtId="4" fontId="4" fillId="0" borderId="3" applyNumberFormat="0" applyProtection="0">
      <alignment horizontal="right" vertical="center"/>
    </xf>
    <xf numFmtId="4" fontId="16" fillId="43" borderId="3" applyNumberFormat="0" applyProtection="0">
      <alignment horizontal="right" vertical="center"/>
    </xf>
    <xf numFmtId="0" fontId="7" fillId="4" borderId="4" applyNumberFormat="0" applyProtection="0">
      <alignment horizontal="left" vertical="top" indent="1"/>
    </xf>
    <xf numFmtId="4" fontId="9" fillId="44" borderId="5" applyNumberFormat="0" applyProtection="0">
      <alignment horizontal="left" vertical="center" indent="1"/>
    </xf>
    <xf numFmtId="0" fontId="4" fillId="45" borderId="2"/>
    <xf numFmtId="4" fontId="10" fillId="40" borderId="3" applyNumberFormat="0" applyProtection="0">
      <alignment horizontal="right" vertical="center"/>
    </xf>
    <xf numFmtId="0" fontId="15" fillId="0" borderId="0" applyNumberFormat="0" applyFill="0" applyBorder="0" applyAlignment="0" applyProtection="0"/>
    <xf numFmtId="0" fontId="13" fillId="0" borderId="8" applyNumberFormat="0" applyFill="0" applyAlignment="0" applyProtection="0"/>
  </cellStyleXfs>
  <cellXfs count="16">
    <xf numFmtId="0" fontId="0" fillId="0" borderId="0" xfId="0"/>
    <xf numFmtId="0" fontId="3" fillId="0" borderId="0" xfId="0" applyFont="1"/>
    <xf numFmtId="49" fontId="2" fillId="46" borderId="2" xfId="1" applyNumberFormat="1" applyFont="1" applyFill="1" applyBorder="1" applyAlignment="1">
      <alignment horizontal="left"/>
    </xf>
    <xf numFmtId="164" fontId="18" fillId="46" borderId="2" xfId="1" applyNumberFormat="1" applyFont="1" applyFill="1" applyBorder="1"/>
    <xf numFmtId="49" fontId="1" fillId="47" borderId="1" xfId="1" applyNumberFormat="1" applyFill="1" applyBorder="1" applyAlignment="1">
      <alignment horizontal="left"/>
    </xf>
    <xf numFmtId="39" fontId="1" fillId="47" borderId="1" xfId="1" applyNumberFormat="1" applyFill="1" applyBorder="1"/>
    <xf numFmtId="164" fontId="18" fillId="46" borderId="2" xfId="1" applyNumberFormat="1" applyFont="1" applyFill="1" applyBorder="1" applyAlignment="1">
      <alignment horizontal="right"/>
    </xf>
    <xf numFmtId="4" fontId="1" fillId="47" borderId="1" xfId="1" applyNumberFormat="1" applyFill="1" applyBorder="1" applyAlignment="1">
      <alignment horizontal="right"/>
    </xf>
    <xf numFmtId="164" fontId="2" fillId="46" borderId="2" xfId="1" applyNumberFormat="1" applyFont="1" applyFill="1" applyBorder="1"/>
    <xf numFmtId="0" fontId="1" fillId="0" borderId="0" xfId="0" applyFont="1"/>
    <xf numFmtId="3" fontId="18" fillId="0" borderId="0" xfId="0" applyNumberFormat="1" applyFont="1" applyAlignment="1">
      <alignment horizontal="left"/>
    </xf>
    <xf numFmtId="3" fontId="19" fillId="0" borderId="0" xfId="0" applyNumberFormat="1" applyFont="1"/>
    <xf numFmtId="0" fontId="19" fillId="0" borderId="0" xfId="0" applyFont="1"/>
    <xf numFmtId="165" fontId="18" fillId="46" borderId="2" xfId="1" applyNumberFormat="1" applyFon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68">
    <cellStyle name="Accent1 - 20%" xfId="4" xr:uid="{5284B727-D952-4BE7-8601-96284523FE50}"/>
    <cellStyle name="Accent1 - 40%" xfId="5" xr:uid="{F1EA8D40-CC85-46E3-95FE-CC66BEBFBF4C}"/>
    <cellStyle name="Accent1 - 60%" xfId="6" xr:uid="{9F7A8D01-0595-4995-A956-EC7C7C1237EB}"/>
    <cellStyle name="Accent2 - 20%" xfId="7" xr:uid="{DDF76CF6-A279-43DF-85F1-5BC30EA0059F}"/>
    <cellStyle name="Accent2 - 40%" xfId="8" xr:uid="{B678BCBE-008A-4895-AF21-DCE082E2CD32}"/>
    <cellStyle name="Accent2 - 60%" xfId="9" xr:uid="{D16499B5-DD9E-4A4F-969B-B6CDCF1156D2}"/>
    <cellStyle name="Accent3 - 20%" xfId="10" xr:uid="{E1FE54E4-C7F0-4F4F-8E0E-A486391C017B}"/>
    <cellStyle name="Accent3 - 40%" xfId="11" xr:uid="{4116E621-B51A-4AAB-9CDB-590675A135E4}"/>
    <cellStyle name="Accent3 - 60%" xfId="12" xr:uid="{E5500C24-0AF2-4806-8843-966BAC451D70}"/>
    <cellStyle name="Accent4 - 20%" xfId="13" xr:uid="{F696BFD3-9DE3-461F-9C78-30B2DE8210FC}"/>
    <cellStyle name="Accent4 - 40%" xfId="14" xr:uid="{E1DE9AF1-5E25-464F-8662-41DF5548028E}"/>
    <cellStyle name="Accent4 - 60%" xfId="15" xr:uid="{FDBFAA91-52E0-4696-BA6C-73E78EFDEC53}"/>
    <cellStyle name="Accent5 - 20%" xfId="16" xr:uid="{7503C1DF-838D-4792-95E8-0B3270FD7BCF}"/>
    <cellStyle name="Accent5 - 40%" xfId="17" xr:uid="{83F8075F-1C17-49F4-A664-5EF30C80D9AE}"/>
    <cellStyle name="Accent5 - 60%" xfId="18" xr:uid="{1887FBAE-D24E-48B5-886A-34B2650D5E2A}"/>
    <cellStyle name="Accent6 - 20%" xfId="19" xr:uid="{76CC0765-447C-4EF9-9CC1-93F5CA95ECDB}"/>
    <cellStyle name="Accent6 - 40%" xfId="20" xr:uid="{F9496E7E-FB6A-4482-B6BA-6CA1C21ADFF5}"/>
    <cellStyle name="Accent6 - 60%" xfId="21" xr:uid="{4FF580C3-E76D-4C74-9A30-BBCF57428839}"/>
    <cellStyle name="Emphasis 1" xfId="22" xr:uid="{C5377AD6-A736-49FC-8B80-5E98372C905F}"/>
    <cellStyle name="Emphasis 2" xfId="23" xr:uid="{4A5EACAB-2F55-471B-9D81-8B4353223186}"/>
    <cellStyle name="Emphasis 3" xfId="24" xr:uid="{57BFCC25-B6DD-43BE-809E-57DA8AFEE3EC}"/>
    <cellStyle name="Neutral 2" xfId="25" xr:uid="{BA56E168-BD9F-4174-AD21-A1DCF288203D}"/>
    <cellStyle name="Normal" xfId="0" builtinId="0"/>
    <cellStyle name="Normal 2" xfId="1" xr:uid="{72F3D281-4382-4261-A7B4-AFE23A2902D3}"/>
    <cellStyle name="Normal 2 2" xfId="3" xr:uid="{0F5BB468-8267-4B93-A8A7-64056B5AD1CC}"/>
    <cellStyle name="SAPBEXaggData" xfId="26" xr:uid="{26C53D6B-FBA8-4C05-8E0C-5646E0123114}"/>
    <cellStyle name="SAPBEXaggDataEmph" xfId="27" xr:uid="{04A1E693-D700-4825-BF0D-6510F7F589F0}"/>
    <cellStyle name="SAPBEXaggItem" xfId="28" xr:uid="{9F394760-CDFD-4B20-9539-F49F7F5010D6}"/>
    <cellStyle name="SAPBEXaggItemX" xfId="29" xr:uid="{C2E74482-AEF8-4A17-B2B1-D1FB5EDC97C8}"/>
    <cellStyle name="SAPBEXchaText" xfId="30" xr:uid="{AEAB8E79-6F94-4F15-B891-1D24E462F3C8}"/>
    <cellStyle name="SAPBEXexcBad7" xfId="31" xr:uid="{AA7F0493-549E-4C85-A49B-11276B930572}"/>
    <cellStyle name="SAPBEXexcBad8" xfId="32" xr:uid="{B8D65866-6E10-41AB-B6EE-08FCDF142A13}"/>
    <cellStyle name="SAPBEXexcBad9" xfId="33" xr:uid="{46B7EA00-9002-4A1D-B2D1-26BACEE67744}"/>
    <cellStyle name="SAPBEXexcCritical4" xfId="34" xr:uid="{B06ECE89-578F-4118-B6DA-266BA5875735}"/>
    <cellStyle name="SAPBEXexcCritical5" xfId="35" xr:uid="{084B43F5-0EB6-43D5-8EE0-9C945846AAB8}"/>
    <cellStyle name="SAPBEXexcCritical6" xfId="36" xr:uid="{B07679AF-40C9-41F6-8E76-0A8A31044A3F}"/>
    <cellStyle name="SAPBEXexcGood1" xfId="37" xr:uid="{56499DF5-A1C2-4D65-995E-BB8E0BF9E80F}"/>
    <cellStyle name="SAPBEXexcGood2" xfId="38" xr:uid="{0CC5A4B0-CD5B-4550-A81B-DAF6AAD689A8}"/>
    <cellStyle name="SAPBEXexcGood3" xfId="39" xr:uid="{8F9D379E-A5E9-4F95-985E-E3813C0C5417}"/>
    <cellStyle name="SAPBEXfilterDrill" xfId="40" xr:uid="{C7C82545-E7EB-45E3-9EAC-97271F9EA750}"/>
    <cellStyle name="SAPBEXfilterItem" xfId="41" xr:uid="{CB15FFE1-A696-417D-A6F5-A9DE634BCD61}"/>
    <cellStyle name="SAPBEXfilterText" xfId="42" xr:uid="{0C579A3D-D4A9-4FE2-8986-CE88370F40D5}"/>
    <cellStyle name="SAPBEXformats" xfId="43" xr:uid="{5B1EDFAB-55AF-4126-B8CC-6B1CA07C5FD7}"/>
    <cellStyle name="SAPBEXheaderItem" xfId="44" xr:uid="{E447992A-A131-49AC-B00D-C0088EEAA4E5}"/>
    <cellStyle name="SAPBEXheaderText" xfId="45" xr:uid="{3AAAACF8-8DC7-4838-AA43-20737687F694}"/>
    <cellStyle name="SAPBEXHLevel0" xfId="46" xr:uid="{95778105-BAA3-466D-8710-6932517FE33B}"/>
    <cellStyle name="SAPBEXHLevel0X" xfId="47" xr:uid="{5618226A-3D9E-441A-BA86-9EE03CDD228C}"/>
    <cellStyle name="SAPBEXHLevel1" xfId="48" xr:uid="{7AFE02BF-B877-4B5A-9D32-F21F63172789}"/>
    <cellStyle name="SAPBEXHLevel1X" xfId="49" xr:uid="{134B9959-E9DB-40F7-9AC6-33059E7A7C4A}"/>
    <cellStyle name="SAPBEXHLevel2" xfId="50" xr:uid="{CB96EC57-CFE8-432A-A481-907E58C854BC}"/>
    <cellStyle name="SAPBEXHLevel2X" xfId="51" xr:uid="{2D73B1DB-6B0F-4579-84C0-2E0D7112B1FB}"/>
    <cellStyle name="SAPBEXHLevel3" xfId="52" xr:uid="{3C765919-23B3-4792-984D-E157BCFD8598}"/>
    <cellStyle name="SAPBEXHLevel3X" xfId="53" xr:uid="{856B11A4-A77D-47E3-8744-FF7BEC8B9D76}"/>
    <cellStyle name="SAPBEXinputData" xfId="54" xr:uid="{594D7C34-5B53-484A-B8A7-BCC9B5E04D1B}"/>
    <cellStyle name="SAPBEXItemHeader" xfId="55" xr:uid="{0B4EDC5A-083C-4DB9-8ADB-EC6B0F8CF65A}"/>
    <cellStyle name="SAPBEXresData" xfId="56" xr:uid="{54F45165-F44D-4C57-9556-998AAC179707}"/>
    <cellStyle name="SAPBEXresDataEmph" xfId="57" xr:uid="{50458202-5399-47E6-AFC9-2EEB1171B453}"/>
    <cellStyle name="SAPBEXresItem" xfId="58" xr:uid="{A04E8E2C-D8E6-4D1B-A6A3-2EE77642BB8A}"/>
    <cellStyle name="SAPBEXresItemX" xfId="59" xr:uid="{91CD3C02-E940-4D77-A083-29BEBCCFFFE8}"/>
    <cellStyle name="SAPBEXstdData" xfId="60" xr:uid="{B3E44BCD-DC4B-4B72-B43E-CFDC19A53EE4}"/>
    <cellStyle name="SAPBEXstdDataEmph" xfId="61" xr:uid="{8A928A21-1B9D-4AD0-8242-701A53A137A2}"/>
    <cellStyle name="SAPBEXstdItem" xfId="2" xr:uid="{2DE584C8-53D9-4127-8B90-7E6A9BC15047}"/>
    <cellStyle name="SAPBEXstdItemX" xfId="62" xr:uid="{4C81234A-88DE-4189-8281-FD9AC6BC340A}"/>
    <cellStyle name="SAPBEXtitle" xfId="63" xr:uid="{684CA732-E427-4D5F-988B-301ED7213C8C}"/>
    <cellStyle name="SAPBEXunassignedItem" xfId="64" xr:uid="{EFFE9BBE-EA32-43CC-8BA3-C27293E785FB}"/>
    <cellStyle name="SAPBEXundefined" xfId="65" xr:uid="{CFB16BF6-93A9-4A45-9153-DD4E30472652}"/>
    <cellStyle name="Sheet Title" xfId="66" xr:uid="{A0573B3D-E09F-49F9-810F-AD049A23E093}"/>
    <cellStyle name="Total 2" xfId="67" xr:uid="{4F6E0390-523A-4E03-A399-BF288A79A9D9}"/>
  </cellStyles>
  <dxfs count="0"/>
  <tableStyles count="0" defaultTableStyle="TableStyleMedium2" defaultPivotStyle="PivotStyleLight16"/>
  <colors>
    <mruColors>
      <color rgb="FFA3C3D1"/>
      <color rgb="FFA5BBE3"/>
      <color rgb="FFE2F8FA"/>
      <color rgb="FFC4D8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jp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815228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47625</xdr:colOff>
      <xdr:row>7</xdr:row>
      <xdr:rowOff>47625</xdr:rowOff>
    </xdr:to>
    <xdr:pic>
      <xdr:nvPicPr>
        <xdr:cNvPr id="3" name="BExEUB3Q5ICVCAUGMTF93ZZU83YY">
          <a:extLst>
            <a:ext uri="{FF2B5EF4-FFF2-40B4-BE49-F238E27FC236}">
              <a16:creationId xmlns:a16="http://schemas.microsoft.com/office/drawing/2014/main" id="{169D6088-5FF9-488E-83AD-675325B57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47625</xdr:colOff>
      <xdr:row>7</xdr:row>
      <xdr:rowOff>47625</xdr:rowOff>
    </xdr:to>
    <xdr:pic>
      <xdr:nvPicPr>
        <xdr:cNvPr id="4" name="BExO81QPHTEOG2OGAO7MI21NH8IR">
          <a:extLst>
            <a:ext uri="{FF2B5EF4-FFF2-40B4-BE49-F238E27FC236}">
              <a16:creationId xmlns:a16="http://schemas.microsoft.com/office/drawing/2014/main" id="{2D6AAFAC-3986-48D5-9B80-EAB9893923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5" name="BExQ7NE76T5UXUC77XYPIKHV40Y3">
          <a:extLst>
            <a:ext uri="{FF2B5EF4-FFF2-40B4-BE49-F238E27FC236}">
              <a16:creationId xmlns:a16="http://schemas.microsoft.com/office/drawing/2014/main" id="{5053E3DA-8656-461A-ACB0-34351862D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6" name="BExS71981ZNXKDPVQN5V7OQA6QYZ">
          <a:extLst>
            <a:ext uri="{FF2B5EF4-FFF2-40B4-BE49-F238E27FC236}">
              <a16:creationId xmlns:a16="http://schemas.microsoft.com/office/drawing/2014/main" id="{38E133FA-DA30-4693-BB56-2D3400572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7" name="BEx5QZOXNTYUI7CRKMU7M1PEC3XI">
          <a:extLst>
            <a:ext uri="{FF2B5EF4-FFF2-40B4-BE49-F238E27FC236}">
              <a16:creationId xmlns:a16="http://schemas.microsoft.com/office/drawing/2014/main" id="{EBBD5776-95DD-40E4-9600-BBC04F33E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8" name="BExIFRG9A77UHFOKLQ736J2QDLLC">
          <a:extLst>
            <a:ext uri="{FF2B5EF4-FFF2-40B4-BE49-F238E27FC236}">
              <a16:creationId xmlns:a16="http://schemas.microsoft.com/office/drawing/2014/main" id="{F0A143CB-967D-4324-9A63-845AA329DE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9" name="BExBDG1GBAHNBXUSSR4I97D6WLW4">
          <a:extLst>
            <a:ext uri="{FF2B5EF4-FFF2-40B4-BE49-F238E27FC236}">
              <a16:creationId xmlns:a16="http://schemas.microsoft.com/office/drawing/2014/main" id="{F0B097A5-E13E-4318-AE9B-0DFD93DDF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10" name="BExVYXPWEMADTQLOUF80AYB6N98Y">
          <a:extLst>
            <a:ext uri="{FF2B5EF4-FFF2-40B4-BE49-F238E27FC236}">
              <a16:creationId xmlns:a16="http://schemas.microsoft.com/office/drawing/2014/main" id="{4BA2DC0A-01FF-4B9D-8B9E-71591BC480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47625</xdr:colOff>
      <xdr:row>7</xdr:row>
      <xdr:rowOff>47625</xdr:rowOff>
    </xdr:to>
    <xdr:pic>
      <xdr:nvPicPr>
        <xdr:cNvPr id="11" name="BExONEE00DICFLCEH0190B8R33ME">
          <a:extLst>
            <a:ext uri="{FF2B5EF4-FFF2-40B4-BE49-F238E27FC236}">
              <a16:creationId xmlns:a16="http://schemas.microsoft.com/office/drawing/2014/main" id="{C571CBCC-B65D-4399-B553-83FABBBD8F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alphaModFix amt="0"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oneCellAnchor>
    <xdr:from>
      <xdr:col>0</xdr:col>
      <xdr:colOff>0</xdr:colOff>
      <xdr:row>7</xdr:row>
      <xdr:rowOff>0</xdr:rowOff>
    </xdr:from>
    <xdr:ext cx="47625" cy="47625"/>
    <xdr:pic>
      <xdr:nvPicPr>
        <xdr:cNvPr id="12" name="BExEUB3Q5ICVCAUGMTF93ZZU83YY">
          <a:extLst>
            <a:ext uri="{FF2B5EF4-FFF2-40B4-BE49-F238E27FC236}">
              <a16:creationId xmlns:a16="http://schemas.microsoft.com/office/drawing/2014/main" id="{FBE82781-E802-436D-A602-63AD8D62F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  <xdr:oneCellAnchor>
    <xdr:from>
      <xdr:col>0</xdr:col>
      <xdr:colOff>0</xdr:colOff>
      <xdr:row>7</xdr:row>
      <xdr:rowOff>0</xdr:rowOff>
    </xdr:from>
    <xdr:ext cx="47625" cy="47625"/>
    <xdr:pic>
      <xdr:nvPicPr>
        <xdr:cNvPr id="13" name="BExO81QPHTEOG2OGAO7MI21NH8IR">
          <a:extLst>
            <a:ext uri="{FF2B5EF4-FFF2-40B4-BE49-F238E27FC236}">
              <a16:creationId xmlns:a16="http://schemas.microsoft.com/office/drawing/2014/main" id="{94A1D519-3BA9-4D27-9267-31E6A85678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57150" cy="47625"/>
    <xdr:pic>
      <xdr:nvPicPr>
        <xdr:cNvPr id="14" name="BExQ7NE76T5UXUC77XYPIKHV40Y3">
          <a:extLst>
            <a:ext uri="{FF2B5EF4-FFF2-40B4-BE49-F238E27FC236}">
              <a16:creationId xmlns:a16="http://schemas.microsoft.com/office/drawing/2014/main" id="{30AE8B96-2C89-40ED-8F07-CC7445915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  <xdr:oneCellAnchor>
    <xdr:from>
      <xdr:col>0</xdr:col>
      <xdr:colOff>0</xdr:colOff>
      <xdr:row>7</xdr:row>
      <xdr:rowOff>0</xdr:rowOff>
    </xdr:from>
    <xdr:ext cx="57150" cy="47625"/>
    <xdr:pic>
      <xdr:nvPicPr>
        <xdr:cNvPr id="15" name="BExS71981ZNXKDPVQN5V7OQA6QYZ">
          <a:extLst>
            <a:ext uri="{FF2B5EF4-FFF2-40B4-BE49-F238E27FC236}">
              <a16:creationId xmlns:a16="http://schemas.microsoft.com/office/drawing/2014/main" id="{7E76D7AC-1F8F-4F12-9052-8FE6446DCC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57150" cy="47625"/>
    <xdr:pic>
      <xdr:nvPicPr>
        <xdr:cNvPr id="16" name="BEx5QZOXNTYUI7CRKMU7M1PEC3XI">
          <a:extLst>
            <a:ext uri="{FF2B5EF4-FFF2-40B4-BE49-F238E27FC236}">
              <a16:creationId xmlns:a16="http://schemas.microsoft.com/office/drawing/2014/main" id="{C68EB633-D8A3-46CF-AFC0-691002B90A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  <xdr:oneCellAnchor>
    <xdr:from>
      <xdr:col>0</xdr:col>
      <xdr:colOff>0</xdr:colOff>
      <xdr:row>7</xdr:row>
      <xdr:rowOff>0</xdr:rowOff>
    </xdr:from>
    <xdr:ext cx="57150" cy="47625"/>
    <xdr:pic>
      <xdr:nvPicPr>
        <xdr:cNvPr id="17" name="BExIFRG9A77UHFOKLQ736J2QDLLC">
          <a:extLst>
            <a:ext uri="{FF2B5EF4-FFF2-40B4-BE49-F238E27FC236}">
              <a16:creationId xmlns:a16="http://schemas.microsoft.com/office/drawing/2014/main" id="{66D33D4B-7FBC-42D2-94D7-DE80425F7D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57150" cy="47625"/>
    <xdr:pic>
      <xdr:nvPicPr>
        <xdr:cNvPr id="18" name="BExBDG1GBAHNBXUSSR4I97D6WLW4">
          <a:extLst>
            <a:ext uri="{FF2B5EF4-FFF2-40B4-BE49-F238E27FC236}">
              <a16:creationId xmlns:a16="http://schemas.microsoft.com/office/drawing/2014/main" id="{F8792A65-5884-443F-B9D1-CDB31C00F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  <xdr:oneCellAnchor>
    <xdr:from>
      <xdr:col>0</xdr:col>
      <xdr:colOff>0</xdr:colOff>
      <xdr:row>7</xdr:row>
      <xdr:rowOff>0</xdr:rowOff>
    </xdr:from>
    <xdr:ext cx="57150" cy="47625"/>
    <xdr:pic>
      <xdr:nvPicPr>
        <xdr:cNvPr id="19" name="BExVYXPWEMADTQLOUF80AYB6N98Y">
          <a:extLst>
            <a:ext uri="{FF2B5EF4-FFF2-40B4-BE49-F238E27FC236}">
              <a16:creationId xmlns:a16="http://schemas.microsoft.com/office/drawing/2014/main" id="{39DFAD0F-58C3-4B14-92A2-19C4961965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7625" cy="47625"/>
    <xdr:pic>
      <xdr:nvPicPr>
        <xdr:cNvPr id="20" name="BExONEE00DICFLCEH0190B8R33ME">
          <a:extLst>
            <a:ext uri="{FF2B5EF4-FFF2-40B4-BE49-F238E27FC236}">
              <a16:creationId xmlns:a16="http://schemas.microsoft.com/office/drawing/2014/main" id="{DE210D97-C13C-400C-A3EE-BB553EBE59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alphaModFix amt="0"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4912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oneCellAnchor>
  <xdr:twoCellAnchor editAs="oneCell">
    <xdr:from>
      <xdr:col>0</xdr:col>
      <xdr:colOff>0</xdr:colOff>
      <xdr:row>7</xdr:row>
      <xdr:rowOff>0</xdr:rowOff>
    </xdr:from>
    <xdr:to>
      <xdr:col>0</xdr:col>
      <xdr:colOff>47625</xdr:colOff>
      <xdr:row>7</xdr:row>
      <xdr:rowOff>47625</xdr:rowOff>
    </xdr:to>
    <xdr:pic>
      <xdr:nvPicPr>
        <xdr:cNvPr id="21" name="BExEUB3Q5ICVCAUGMTF93ZZU83YY">
          <a:extLst>
            <a:ext uri="{FF2B5EF4-FFF2-40B4-BE49-F238E27FC236}">
              <a16:creationId xmlns:a16="http://schemas.microsoft.com/office/drawing/2014/main" id="{407E7494-56E2-4348-BB78-D28A7895A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47625</xdr:colOff>
      <xdr:row>7</xdr:row>
      <xdr:rowOff>47625</xdr:rowOff>
    </xdr:to>
    <xdr:pic>
      <xdr:nvPicPr>
        <xdr:cNvPr id="22" name="BExO81QPHTEOG2OGAO7MI21NH8IR">
          <a:extLst>
            <a:ext uri="{FF2B5EF4-FFF2-40B4-BE49-F238E27FC236}">
              <a16:creationId xmlns:a16="http://schemas.microsoft.com/office/drawing/2014/main" id="{A0D2F51E-FAEE-4DA4-8293-A9E3B93EA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23" name="BExQ7NE76T5UXUC77XYPIKHV40Y3">
          <a:extLst>
            <a:ext uri="{FF2B5EF4-FFF2-40B4-BE49-F238E27FC236}">
              <a16:creationId xmlns:a16="http://schemas.microsoft.com/office/drawing/2014/main" id="{13E9A36B-9471-43EE-9684-6598CFE1A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24" name="BExS71981ZNXKDPVQN5V7OQA6QYZ">
          <a:extLst>
            <a:ext uri="{FF2B5EF4-FFF2-40B4-BE49-F238E27FC236}">
              <a16:creationId xmlns:a16="http://schemas.microsoft.com/office/drawing/2014/main" id="{E5B7F6F9-A622-43FE-9F7F-40BE8DCC1E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25" name="BEx5QZOXNTYUI7CRKMU7M1PEC3XI">
          <a:extLst>
            <a:ext uri="{FF2B5EF4-FFF2-40B4-BE49-F238E27FC236}">
              <a16:creationId xmlns:a16="http://schemas.microsoft.com/office/drawing/2014/main" id="{2001AFF4-C450-496D-B509-6ACD9B41CF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26" name="BExIFRG9A77UHFOKLQ736J2QDLLC">
          <a:extLst>
            <a:ext uri="{FF2B5EF4-FFF2-40B4-BE49-F238E27FC236}">
              <a16:creationId xmlns:a16="http://schemas.microsoft.com/office/drawing/2014/main" id="{DCDA8A0A-09E9-458D-B8DD-6318A94F7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27" name="BExBDG1GBAHNBXUSSR4I97D6WLW4">
          <a:extLst>
            <a:ext uri="{FF2B5EF4-FFF2-40B4-BE49-F238E27FC236}">
              <a16:creationId xmlns:a16="http://schemas.microsoft.com/office/drawing/2014/main" id="{CF18CFD1-A769-4C0E-BA71-D577E41774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57150</xdr:colOff>
      <xdr:row>7</xdr:row>
      <xdr:rowOff>47625</xdr:rowOff>
    </xdr:to>
    <xdr:pic>
      <xdr:nvPicPr>
        <xdr:cNvPr id="28" name="BExVYXPWEMADTQLOUF80AYB6N98Y">
          <a:extLst>
            <a:ext uri="{FF2B5EF4-FFF2-40B4-BE49-F238E27FC236}">
              <a16:creationId xmlns:a16="http://schemas.microsoft.com/office/drawing/2014/main" id="{B2049963-31C8-4FC2-B71C-D1FB07168B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47625</xdr:colOff>
      <xdr:row>7</xdr:row>
      <xdr:rowOff>47625</xdr:rowOff>
    </xdr:to>
    <xdr:pic>
      <xdr:nvPicPr>
        <xdr:cNvPr id="29" name="BExONEE00DICFLCEH0190B8R33ME">
          <a:extLst>
            <a:ext uri="{FF2B5EF4-FFF2-40B4-BE49-F238E27FC236}">
              <a16:creationId xmlns:a16="http://schemas.microsoft.com/office/drawing/2014/main" id="{A146DEC4-F0AF-4AEC-ABA5-FB5E3E0307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alphaModFix amt="0"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L63"/>
  <sheetViews>
    <sheetView tabSelected="1" zoomScale="85" zoomScaleNormal="85" workbookViewId="0">
      <selection activeCell="J60" sqref="J60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4" width="22.85546875" customWidth="1"/>
    <col min="5" max="6" width="24.7109375" customWidth="1"/>
    <col min="7" max="7" width="23.28515625" customWidth="1"/>
    <col min="8" max="8" width="23.5703125" customWidth="1"/>
    <col min="9" max="9" width="20.140625" customWidth="1"/>
    <col min="10" max="10" width="21.5703125" customWidth="1"/>
    <col min="11" max="11" width="22.28515625" customWidth="1"/>
    <col min="12" max="12" width="23.5703125" customWidth="1"/>
    <col min="14" max="14" width="21.85546875" customWidth="1"/>
  </cols>
  <sheetData>
    <row r="1" spans="1:12" ht="91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x14ac:dyDescent="0.25">
      <c r="A3" s="14" t="s">
        <v>57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x14ac:dyDescent="0.25">
      <c r="A4" s="14" t="s">
        <v>14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x14ac:dyDescent="0.25">
      <c r="A5" s="14" t="s">
        <v>67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2" x14ac:dyDescent="0.25">
      <c r="D6" s="1"/>
      <c r="E6" s="1"/>
      <c r="F6" s="1"/>
    </row>
    <row r="7" spans="1:12" x14ac:dyDescent="0.25">
      <c r="A7" s="2" t="s">
        <v>18</v>
      </c>
      <c r="B7" s="3" t="s">
        <v>0</v>
      </c>
      <c r="C7" s="3" t="s">
        <v>1</v>
      </c>
      <c r="D7" s="3" t="s">
        <v>12</v>
      </c>
      <c r="E7" s="3" t="s">
        <v>2</v>
      </c>
      <c r="F7" s="3" t="s">
        <v>16</v>
      </c>
      <c r="G7" s="3" t="s">
        <v>3</v>
      </c>
      <c r="H7" s="3" t="s">
        <v>4</v>
      </c>
      <c r="I7" s="3" t="s">
        <v>5</v>
      </c>
      <c r="J7" s="3" t="s">
        <v>6</v>
      </c>
      <c r="K7" s="3" t="s">
        <v>13</v>
      </c>
    </row>
    <row r="8" spans="1:12" x14ac:dyDescent="0.25">
      <c r="A8" s="4" t="s">
        <v>17</v>
      </c>
      <c r="B8" s="5">
        <v>800105</v>
      </c>
      <c r="C8" s="5">
        <v>0</v>
      </c>
      <c r="D8" s="5">
        <v>800105</v>
      </c>
      <c r="E8" s="5">
        <v>66414.19</v>
      </c>
      <c r="F8" s="5">
        <v>0</v>
      </c>
      <c r="G8" s="5">
        <v>733690.81</v>
      </c>
      <c r="H8" s="5">
        <v>733690.81</v>
      </c>
      <c r="I8" s="5">
        <v>383221.88</v>
      </c>
      <c r="J8" s="5">
        <v>383221.88</v>
      </c>
      <c r="K8" s="5">
        <v>0</v>
      </c>
    </row>
    <row r="9" spans="1:12" x14ac:dyDescent="0.25">
      <c r="A9" s="4" t="s">
        <v>19</v>
      </c>
      <c r="B9" s="5">
        <v>43806</v>
      </c>
      <c r="C9" s="5">
        <v>0</v>
      </c>
      <c r="D9" s="5">
        <v>43806</v>
      </c>
      <c r="E9" s="5">
        <v>4512.6099999999997</v>
      </c>
      <c r="F9" s="5">
        <v>0</v>
      </c>
      <c r="G9" s="5">
        <v>39293.39</v>
      </c>
      <c r="H9" s="5">
        <v>39293.39</v>
      </c>
      <c r="I9" s="5">
        <v>20797.87</v>
      </c>
      <c r="J9" s="5">
        <v>20797.87</v>
      </c>
      <c r="K9" s="5">
        <v>0</v>
      </c>
    </row>
    <row r="10" spans="1:12" x14ac:dyDescent="0.25">
      <c r="A10" s="4" t="s">
        <v>20</v>
      </c>
      <c r="B10" s="5">
        <v>350</v>
      </c>
      <c r="C10" s="5">
        <v>0</v>
      </c>
      <c r="D10" s="5">
        <v>350</v>
      </c>
      <c r="E10" s="5">
        <v>48.25</v>
      </c>
      <c r="F10" s="5">
        <v>0</v>
      </c>
      <c r="G10" s="5">
        <v>301.75</v>
      </c>
      <c r="H10" s="5">
        <v>301.75</v>
      </c>
      <c r="I10" s="5">
        <v>301.75</v>
      </c>
      <c r="J10" s="5">
        <v>301.75</v>
      </c>
      <c r="K10" s="5">
        <v>0</v>
      </c>
    </row>
    <row r="11" spans="1:12" x14ac:dyDescent="0.25">
      <c r="A11" s="4" t="s">
        <v>66</v>
      </c>
      <c r="B11" s="5">
        <v>462858</v>
      </c>
      <c r="C11" s="5">
        <v>-58129.22</v>
      </c>
      <c r="D11" s="5">
        <v>404728.78</v>
      </c>
      <c r="E11" s="5">
        <v>106478.27</v>
      </c>
      <c r="F11" s="5">
        <v>0</v>
      </c>
      <c r="G11" s="5">
        <v>298250.51</v>
      </c>
      <c r="H11" s="5">
        <v>298250.51</v>
      </c>
      <c r="I11" s="5">
        <v>164710.48000000001</v>
      </c>
      <c r="J11" s="5">
        <v>164710.48000000001</v>
      </c>
      <c r="K11" s="5">
        <v>0</v>
      </c>
    </row>
    <row r="12" spans="1:12" x14ac:dyDescent="0.25">
      <c r="A12" s="4" t="s">
        <v>21</v>
      </c>
      <c r="B12" s="5">
        <v>742988</v>
      </c>
      <c r="C12" s="5">
        <v>43950</v>
      </c>
      <c r="D12" s="5">
        <v>786938</v>
      </c>
      <c r="E12" s="5">
        <v>272958.67</v>
      </c>
      <c r="F12" s="5">
        <v>0</v>
      </c>
      <c r="G12" s="5">
        <v>513979.33</v>
      </c>
      <c r="H12" s="5">
        <v>513979.33</v>
      </c>
      <c r="I12" s="5">
        <v>274972.56</v>
      </c>
      <c r="J12" s="5">
        <v>274972.56</v>
      </c>
      <c r="K12" s="5">
        <v>0</v>
      </c>
    </row>
    <row r="13" spans="1:12" x14ac:dyDescent="0.25">
      <c r="A13" s="4" t="s">
        <v>28</v>
      </c>
      <c r="B13" s="5">
        <v>9500</v>
      </c>
      <c r="C13" s="5">
        <v>0</v>
      </c>
      <c r="D13" s="5">
        <v>9500</v>
      </c>
      <c r="E13" s="5">
        <v>1260.29</v>
      </c>
      <c r="F13" s="5">
        <v>0</v>
      </c>
      <c r="G13" s="5">
        <v>8239.7099999999991</v>
      </c>
      <c r="H13" s="5">
        <v>8239.7099999999991</v>
      </c>
      <c r="I13" s="5">
        <v>8239.7099999999991</v>
      </c>
      <c r="J13" s="5">
        <v>8239.7099999999991</v>
      </c>
      <c r="K13" s="5">
        <v>0</v>
      </c>
    </row>
    <row r="14" spans="1:12" x14ac:dyDescent="0.25">
      <c r="A14" s="4" t="s">
        <v>22</v>
      </c>
      <c r="B14" s="5">
        <v>377989</v>
      </c>
      <c r="C14" s="5">
        <v>20000</v>
      </c>
      <c r="D14" s="5">
        <v>397989</v>
      </c>
      <c r="E14" s="5">
        <v>54526.44</v>
      </c>
      <c r="F14" s="5">
        <v>0</v>
      </c>
      <c r="G14" s="5">
        <v>343462.56</v>
      </c>
      <c r="H14" s="5">
        <v>343462.56</v>
      </c>
      <c r="I14" s="5">
        <v>192153.04</v>
      </c>
      <c r="J14" s="5">
        <v>192153.04</v>
      </c>
      <c r="K14" s="5">
        <v>0</v>
      </c>
    </row>
    <row r="15" spans="1:12" x14ac:dyDescent="0.25">
      <c r="A15" s="4" t="s">
        <v>29</v>
      </c>
      <c r="B15" s="5">
        <v>4700</v>
      </c>
      <c r="C15" s="5">
        <v>0</v>
      </c>
      <c r="D15" s="5">
        <v>4700</v>
      </c>
      <c r="E15" s="5">
        <v>715.23</v>
      </c>
      <c r="F15" s="5">
        <v>0</v>
      </c>
      <c r="G15" s="5">
        <v>3984.77</v>
      </c>
      <c r="H15" s="5">
        <v>3984.77</v>
      </c>
      <c r="I15" s="5">
        <v>3984.77</v>
      </c>
      <c r="J15" s="5">
        <v>3984.77</v>
      </c>
      <c r="K15" s="5">
        <v>0</v>
      </c>
    </row>
    <row r="16" spans="1:12" x14ac:dyDescent="0.25">
      <c r="A16" s="4" t="s">
        <v>30</v>
      </c>
      <c r="B16" s="5">
        <v>33000</v>
      </c>
      <c r="C16" s="5">
        <v>0</v>
      </c>
      <c r="D16" s="5">
        <v>33000</v>
      </c>
      <c r="E16" s="5">
        <v>0</v>
      </c>
      <c r="F16" s="5">
        <v>0</v>
      </c>
      <c r="G16" s="5">
        <v>33000</v>
      </c>
      <c r="H16" s="5">
        <v>33000</v>
      </c>
      <c r="I16" s="5">
        <v>16499.990000000002</v>
      </c>
      <c r="J16" s="5">
        <v>16499.990000000002</v>
      </c>
      <c r="K16" s="5">
        <v>0</v>
      </c>
    </row>
    <row r="17" spans="1:11" x14ac:dyDescent="0.25">
      <c r="A17" s="4" t="s">
        <v>31</v>
      </c>
      <c r="B17" s="5">
        <v>5000</v>
      </c>
      <c r="C17" s="5">
        <v>0</v>
      </c>
      <c r="D17" s="5">
        <v>5000</v>
      </c>
      <c r="E17" s="5">
        <v>0</v>
      </c>
      <c r="F17" s="5">
        <v>0</v>
      </c>
      <c r="G17" s="5">
        <v>5000</v>
      </c>
      <c r="H17" s="5">
        <v>5000</v>
      </c>
      <c r="I17" s="5">
        <v>2684.69</v>
      </c>
      <c r="J17" s="5">
        <v>2684.69</v>
      </c>
      <c r="K17" s="5">
        <v>0</v>
      </c>
    </row>
    <row r="18" spans="1:11" x14ac:dyDescent="0.25">
      <c r="A18" s="4" t="s">
        <v>23</v>
      </c>
      <c r="B18" s="5">
        <v>537498</v>
      </c>
      <c r="C18" s="5">
        <v>0</v>
      </c>
      <c r="D18" s="5">
        <v>537498</v>
      </c>
      <c r="E18" s="5">
        <v>106088.29</v>
      </c>
      <c r="F18" s="5">
        <v>0</v>
      </c>
      <c r="G18" s="5">
        <v>431409.71</v>
      </c>
      <c r="H18" s="5">
        <v>431409.71</v>
      </c>
      <c r="I18" s="5">
        <v>188325.56</v>
      </c>
      <c r="J18" s="5">
        <v>188325.56</v>
      </c>
      <c r="K18" s="5">
        <v>0</v>
      </c>
    </row>
    <row r="19" spans="1:11" x14ac:dyDescent="0.25">
      <c r="A19" s="4" t="s">
        <v>24</v>
      </c>
      <c r="B19" s="5">
        <v>80463</v>
      </c>
      <c r="C19" s="5">
        <v>0</v>
      </c>
      <c r="D19" s="5">
        <v>80463</v>
      </c>
      <c r="E19" s="5">
        <v>-21356.95</v>
      </c>
      <c r="F19" s="5">
        <v>0</v>
      </c>
      <c r="G19" s="5">
        <v>101819.95</v>
      </c>
      <c r="H19" s="5">
        <v>101819.95</v>
      </c>
      <c r="I19" s="5">
        <v>70085.59</v>
      </c>
      <c r="J19" s="5">
        <v>70085.59</v>
      </c>
      <c r="K19" s="5">
        <v>0</v>
      </c>
    </row>
    <row r="20" spans="1:11" x14ac:dyDescent="0.25">
      <c r="A20" s="4" t="s">
        <v>25</v>
      </c>
      <c r="B20" s="5">
        <v>22492</v>
      </c>
      <c r="C20" s="5">
        <v>0</v>
      </c>
      <c r="D20" s="5">
        <v>22492</v>
      </c>
      <c r="E20" s="5">
        <v>1281.07</v>
      </c>
      <c r="F20" s="5">
        <v>0</v>
      </c>
      <c r="G20" s="5">
        <v>21210.93</v>
      </c>
      <c r="H20" s="5">
        <v>21210.93</v>
      </c>
      <c r="I20" s="5">
        <v>10955.02</v>
      </c>
      <c r="J20" s="5">
        <v>10955.02</v>
      </c>
      <c r="K20" s="5">
        <v>0</v>
      </c>
    </row>
    <row r="21" spans="1:11" x14ac:dyDescent="0.25">
      <c r="A21" s="4" t="s">
        <v>32</v>
      </c>
      <c r="B21" s="5">
        <v>1000</v>
      </c>
      <c r="C21" s="5">
        <v>0</v>
      </c>
      <c r="D21" s="5">
        <v>1000</v>
      </c>
      <c r="E21" s="5">
        <v>1000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25">
      <c r="A22" s="4" t="s">
        <v>26</v>
      </c>
      <c r="B22" s="5">
        <v>9349</v>
      </c>
      <c r="C22" s="5">
        <v>0</v>
      </c>
      <c r="D22" s="5">
        <v>9349</v>
      </c>
      <c r="E22" s="5">
        <v>1000.04</v>
      </c>
      <c r="F22" s="5">
        <v>0</v>
      </c>
      <c r="G22" s="5">
        <v>8348.9599999999991</v>
      </c>
      <c r="H22" s="5">
        <v>8348.9599999999991</v>
      </c>
      <c r="I22" s="5">
        <v>790.8</v>
      </c>
      <c r="J22" s="5">
        <v>790.8</v>
      </c>
      <c r="K22" s="5">
        <v>0</v>
      </c>
    </row>
    <row r="23" spans="1:11" x14ac:dyDescent="0.25">
      <c r="A23" s="4" t="s">
        <v>33</v>
      </c>
      <c r="B23" s="5">
        <v>18000</v>
      </c>
      <c r="C23" s="5">
        <v>-5820.78</v>
      </c>
      <c r="D23" s="5">
        <v>12179.22</v>
      </c>
      <c r="E23" s="5">
        <v>0</v>
      </c>
      <c r="F23" s="5">
        <v>0</v>
      </c>
      <c r="G23" s="5">
        <v>12179.22</v>
      </c>
      <c r="H23" s="5">
        <v>12179.22</v>
      </c>
      <c r="I23" s="5">
        <v>12179.22</v>
      </c>
      <c r="J23" s="5">
        <v>12179.22</v>
      </c>
      <c r="K23" s="5">
        <v>0</v>
      </c>
    </row>
    <row r="24" spans="1:11" s="1" customFormat="1" x14ac:dyDescent="0.25">
      <c r="A24" s="2" t="s">
        <v>7</v>
      </c>
      <c r="B24" s="6">
        <v>3149098</v>
      </c>
      <c r="C24" s="6">
        <v>0</v>
      </c>
      <c r="D24" s="6">
        <v>3149098</v>
      </c>
      <c r="E24" s="6">
        <v>594926.4</v>
      </c>
      <c r="F24" s="6">
        <f>SUM(F8:F23)</f>
        <v>0</v>
      </c>
      <c r="G24" s="6">
        <v>2554171.6</v>
      </c>
      <c r="H24" s="6">
        <v>2554171.6</v>
      </c>
      <c r="I24" s="6">
        <v>1349902.93</v>
      </c>
      <c r="J24" s="6">
        <v>1349902.93</v>
      </c>
      <c r="K24" s="6">
        <f t="shared" ref="K24" si="0">SUM(K8:K23)</f>
        <v>0</v>
      </c>
    </row>
    <row r="25" spans="1:11" s="1" customFormat="1" x14ac:dyDescent="0.25">
      <c r="A25" s="4" t="s">
        <v>27</v>
      </c>
      <c r="B25" s="7">
        <v>8000</v>
      </c>
      <c r="C25" s="7">
        <v>0</v>
      </c>
      <c r="D25" s="7">
        <v>8000</v>
      </c>
      <c r="E25" s="7">
        <v>5380.64</v>
      </c>
      <c r="F25" s="7">
        <v>0</v>
      </c>
      <c r="G25" s="7">
        <v>2619.36</v>
      </c>
      <c r="H25" s="7">
        <v>2619.36</v>
      </c>
      <c r="I25" s="7">
        <v>1309.68</v>
      </c>
      <c r="J25" s="7">
        <v>1309.68</v>
      </c>
      <c r="K25" s="7">
        <v>0</v>
      </c>
    </row>
    <row r="26" spans="1:11" s="1" customFormat="1" x14ac:dyDescent="0.25">
      <c r="A26" s="4" t="s">
        <v>34</v>
      </c>
      <c r="B26" s="7">
        <v>1000</v>
      </c>
      <c r="C26" s="7">
        <v>0</v>
      </c>
      <c r="D26" s="7">
        <v>1000</v>
      </c>
      <c r="E26" s="7">
        <v>1000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s="1" customFormat="1" x14ac:dyDescent="0.25">
      <c r="A27" s="4" t="s">
        <v>35</v>
      </c>
      <c r="B27" s="7">
        <v>40000</v>
      </c>
      <c r="C27" s="7">
        <v>140000</v>
      </c>
      <c r="D27" s="7">
        <v>180000</v>
      </c>
      <c r="E27" s="7">
        <v>175176.86</v>
      </c>
      <c r="F27" s="7">
        <v>0</v>
      </c>
      <c r="G27" s="7">
        <v>4823.1400000000003</v>
      </c>
      <c r="H27" s="7">
        <v>4823.1400000000003</v>
      </c>
      <c r="I27" s="7">
        <v>2078.3000000000002</v>
      </c>
      <c r="J27" s="7">
        <v>2078.3000000000002</v>
      </c>
      <c r="K27" s="7">
        <v>0</v>
      </c>
    </row>
    <row r="28" spans="1:11" s="1" customFormat="1" x14ac:dyDescent="0.25">
      <c r="A28" s="4" t="s">
        <v>36</v>
      </c>
      <c r="B28" s="7">
        <v>3500</v>
      </c>
      <c r="C28" s="7">
        <v>3000</v>
      </c>
      <c r="D28" s="7">
        <v>6500</v>
      </c>
      <c r="E28" s="7">
        <v>2324.21</v>
      </c>
      <c r="F28" s="7">
        <v>0</v>
      </c>
      <c r="G28" s="7">
        <v>4175.79</v>
      </c>
      <c r="H28" s="7">
        <v>4175.79</v>
      </c>
      <c r="I28" s="7">
        <v>2367.1999999999998</v>
      </c>
      <c r="J28" s="7">
        <v>2367.1999999999998</v>
      </c>
      <c r="K28" s="7">
        <v>0</v>
      </c>
    </row>
    <row r="29" spans="1:11" s="1" customFormat="1" x14ac:dyDescent="0.25">
      <c r="A29" s="4" t="s">
        <v>37</v>
      </c>
      <c r="B29" s="7">
        <v>5000</v>
      </c>
      <c r="C29" s="7">
        <v>0</v>
      </c>
      <c r="D29" s="7">
        <v>5000</v>
      </c>
      <c r="E29" s="7">
        <v>4625.6899999999996</v>
      </c>
      <c r="F29" s="7">
        <v>0</v>
      </c>
      <c r="G29" s="7">
        <v>374.31</v>
      </c>
      <c r="H29" s="7">
        <v>374.31</v>
      </c>
      <c r="I29" s="7">
        <v>374.31</v>
      </c>
      <c r="J29" s="7">
        <v>374.31</v>
      </c>
      <c r="K29" s="7">
        <v>0</v>
      </c>
    </row>
    <row r="30" spans="1:11" s="1" customFormat="1" x14ac:dyDescent="0.25">
      <c r="A30" s="4" t="s">
        <v>38</v>
      </c>
      <c r="B30" s="7">
        <v>4000</v>
      </c>
      <c r="C30" s="7">
        <v>0</v>
      </c>
      <c r="D30" s="7">
        <v>4000</v>
      </c>
      <c r="E30" s="7">
        <v>2607.9699999999998</v>
      </c>
      <c r="F30" s="7">
        <v>0</v>
      </c>
      <c r="G30" s="7">
        <v>1392.03</v>
      </c>
      <c r="H30" s="7">
        <v>1392.03</v>
      </c>
      <c r="I30" s="7">
        <v>1392.03</v>
      </c>
      <c r="J30" s="7">
        <v>1235.75</v>
      </c>
      <c r="K30" s="7">
        <v>156.28</v>
      </c>
    </row>
    <row r="31" spans="1:11" s="1" customFormat="1" x14ac:dyDescent="0.25">
      <c r="A31" s="4" t="s">
        <v>39</v>
      </c>
      <c r="B31" s="7">
        <v>35000</v>
      </c>
      <c r="C31" s="7">
        <v>13000</v>
      </c>
      <c r="D31" s="7">
        <v>48000</v>
      </c>
      <c r="E31" s="7">
        <v>8047.06</v>
      </c>
      <c r="F31" s="7">
        <v>0</v>
      </c>
      <c r="G31" s="7">
        <v>39952.94</v>
      </c>
      <c r="H31" s="7">
        <v>39952.94</v>
      </c>
      <c r="I31" s="7">
        <v>36517.550000000003</v>
      </c>
      <c r="J31" s="7">
        <v>36517.550000000003</v>
      </c>
      <c r="K31" s="7">
        <v>0</v>
      </c>
    </row>
    <row r="32" spans="1:11" x14ac:dyDescent="0.25">
      <c r="A32" s="4" t="s">
        <v>40</v>
      </c>
      <c r="B32" s="7">
        <v>18400</v>
      </c>
      <c r="C32" s="7">
        <v>1000</v>
      </c>
      <c r="D32" s="7">
        <v>19400</v>
      </c>
      <c r="E32" s="7">
        <v>11925.44</v>
      </c>
      <c r="F32" s="7">
        <v>0</v>
      </c>
      <c r="G32" s="7">
        <v>7474.56</v>
      </c>
      <c r="H32" s="7">
        <v>7474.56</v>
      </c>
      <c r="I32" s="7">
        <v>7474.56</v>
      </c>
      <c r="J32" s="7">
        <v>7221.06</v>
      </c>
      <c r="K32" s="7">
        <f>I32-J32</f>
        <v>253.5</v>
      </c>
    </row>
    <row r="33" spans="1:11" x14ac:dyDescent="0.25">
      <c r="A33" s="4" t="s">
        <v>41</v>
      </c>
      <c r="B33" s="7">
        <v>23700</v>
      </c>
      <c r="C33" s="7">
        <v>11000</v>
      </c>
      <c r="D33" s="7">
        <v>34700</v>
      </c>
      <c r="E33" s="7">
        <v>18935.27</v>
      </c>
      <c r="F33" s="7">
        <v>0</v>
      </c>
      <c r="G33" s="7">
        <v>15764.73</v>
      </c>
      <c r="H33" s="7">
        <v>15764.73</v>
      </c>
      <c r="I33" s="7">
        <v>10792.33</v>
      </c>
      <c r="J33" s="7">
        <v>10792.33</v>
      </c>
      <c r="K33" s="7">
        <v>0</v>
      </c>
    </row>
    <row r="34" spans="1:11" x14ac:dyDescent="0.25">
      <c r="A34" s="4" t="s">
        <v>42</v>
      </c>
      <c r="B34" s="7">
        <v>50000</v>
      </c>
      <c r="C34" s="7">
        <v>3000</v>
      </c>
      <c r="D34" s="7">
        <v>53000</v>
      </c>
      <c r="E34" s="7">
        <v>6276.47</v>
      </c>
      <c r="F34" s="7">
        <v>0</v>
      </c>
      <c r="G34" s="7">
        <v>46723.53</v>
      </c>
      <c r="H34" s="7">
        <v>46723.53</v>
      </c>
      <c r="I34" s="7">
        <v>22309.47</v>
      </c>
      <c r="J34" s="7">
        <v>22309.47</v>
      </c>
      <c r="K34" s="7">
        <v>0</v>
      </c>
    </row>
    <row r="35" spans="1:11" x14ac:dyDescent="0.25">
      <c r="A35" s="4" t="s">
        <v>44</v>
      </c>
      <c r="B35" s="7">
        <v>500</v>
      </c>
      <c r="C35" s="7">
        <v>0</v>
      </c>
      <c r="D35" s="7">
        <v>500</v>
      </c>
      <c r="E35" s="7">
        <v>500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A36" s="4" t="s">
        <v>43</v>
      </c>
      <c r="B36" s="7">
        <v>4200</v>
      </c>
      <c r="C36" s="7">
        <v>0</v>
      </c>
      <c r="D36" s="7">
        <v>4200</v>
      </c>
      <c r="E36" s="7">
        <v>2814.89</v>
      </c>
      <c r="F36" s="7">
        <v>0</v>
      </c>
      <c r="G36" s="7">
        <v>1385.11</v>
      </c>
      <c r="H36" s="7">
        <v>1385.11</v>
      </c>
      <c r="I36" s="7">
        <v>1385.11</v>
      </c>
      <c r="J36" s="7">
        <v>1385.11</v>
      </c>
      <c r="K36" s="7">
        <v>0</v>
      </c>
    </row>
    <row r="37" spans="1:11" x14ac:dyDescent="0.25">
      <c r="A37" s="4" t="s">
        <v>45</v>
      </c>
      <c r="B37" s="7">
        <v>5150</v>
      </c>
      <c r="C37" s="7">
        <v>3000</v>
      </c>
      <c r="D37" s="7">
        <v>8150</v>
      </c>
      <c r="E37" s="7">
        <v>4993.34</v>
      </c>
      <c r="F37" s="7">
        <v>0</v>
      </c>
      <c r="G37" s="7">
        <v>3156.66</v>
      </c>
      <c r="H37" s="7">
        <v>3156.66</v>
      </c>
      <c r="I37" s="7">
        <v>3156.66</v>
      </c>
      <c r="J37" s="7">
        <v>3156.66</v>
      </c>
      <c r="K37" s="7">
        <v>0</v>
      </c>
    </row>
    <row r="38" spans="1:11" x14ac:dyDescent="0.25">
      <c r="A38" s="4" t="s">
        <v>46</v>
      </c>
      <c r="B38" s="7">
        <v>37000</v>
      </c>
      <c r="C38" s="7">
        <v>25000</v>
      </c>
      <c r="D38" s="7">
        <v>62000</v>
      </c>
      <c r="E38" s="7">
        <v>60007.28</v>
      </c>
      <c r="F38" s="7">
        <v>0</v>
      </c>
      <c r="G38" s="7">
        <v>1992.72</v>
      </c>
      <c r="H38" s="7">
        <v>1992.72</v>
      </c>
      <c r="I38" s="7">
        <v>1992.72</v>
      </c>
      <c r="J38" s="7">
        <v>1992.72</v>
      </c>
      <c r="K38" s="7">
        <v>0</v>
      </c>
    </row>
    <row r="39" spans="1:11" x14ac:dyDescent="0.25">
      <c r="A39" s="4" t="s">
        <v>47</v>
      </c>
      <c r="B39" s="7">
        <v>308000</v>
      </c>
      <c r="C39" s="7">
        <v>63000</v>
      </c>
      <c r="D39" s="7">
        <v>371000</v>
      </c>
      <c r="E39" s="7">
        <v>53378.080000000002</v>
      </c>
      <c r="F39" s="7">
        <v>0</v>
      </c>
      <c r="G39" s="7">
        <v>317621.92</v>
      </c>
      <c r="H39" s="7">
        <v>310382.76</v>
      </c>
      <c r="I39" s="7">
        <v>138691.46</v>
      </c>
      <c r="J39" s="7">
        <v>138291.46</v>
      </c>
      <c r="K39" s="7">
        <f>I39-J39</f>
        <v>400</v>
      </c>
    </row>
    <row r="40" spans="1:11" x14ac:dyDescent="0.25">
      <c r="A40" s="4" t="s">
        <v>48</v>
      </c>
      <c r="B40" s="7">
        <v>35000</v>
      </c>
      <c r="C40" s="7">
        <v>70000</v>
      </c>
      <c r="D40" s="7">
        <v>105000</v>
      </c>
      <c r="E40" s="7">
        <v>11632.46</v>
      </c>
      <c r="F40" s="7">
        <v>0</v>
      </c>
      <c r="G40" s="7">
        <v>93367.54</v>
      </c>
      <c r="H40" s="7">
        <v>73367.56</v>
      </c>
      <c r="I40" s="7">
        <v>73367.56</v>
      </c>
      <c r="J40" s="7">
        <v>73367.56</v>
      </c>
      <c r="K40" s="7">
        <v>0</v>
      </c>
    </row>
    <row r="41" spans="1:11" s="1" customFormat="1" x14ac:dyDescent="0.25">
      <c r="A41" s="8" t="s">
        <v>8</v>
      </c>
      <c r="B41" s="6">
        <v>578450</v>
      </c>
      <c r="C41" s="6">
        <v>332000</v>
      </c>
      <c r="D41" s="6">
        <v>910450</v>
      </c>
      <c r="E41" s="6">
        <v>369625.66</v>
      </c>
      <c r="F41" s="6">
        <f>SUM(F25:F40)</f>
        <v>0</v>
      </c>
      <c r="G41" s="6">
        <v>540824.34</v>
      </c>
      <c r="H41" s="6">
        <v>513585.2</v>
      </c>
      <c r="I41" s="6">
        <v>303208.94</v>
      </c>
      <c r="J41" s="6">
        <v>302399.15999999997</v>
      </c>
      <c r="K41" s="6">
        <f t="shared" ref="K41" si="1">SUM(K25:K40)</f>
        <v>809.78</v>
      </c>
    </row>
    <row r="42" spans="1:11" x14ac:dyDescent="0.25">
      <c r="A42" s="4" t="s">
        <v>49</v>
      </c>
      <c r="B42" s="7">
        <v>2000</v>
      </c>
      <c r="C42" s="7">
        <v>0</v>
      </c>
      <c r="D42" s="7">
        <v>2000</v>
      </c>
      <c r="E42" s="7">
        <v>0</v>
      </c>
      <c r="F42" s="7">
        <v>0</v>
      </c>
      <c r="G42" s="7">
        <v>2000</v>
      </c>
      <c r="H42" s="7">
        <v>2000</v>
      </c>
      <c r="I42" s="7">
        <v>2000</v>
      </c>
      <c r="J42" s="7">
        <v>2000</v>
      </c>
      <c r="K42" s="7">
        <v>0</v>
      </c>
    </row>
    <row r="43" spans="1:11" x14ac:dyDescent="0.25">
      <c r="A43" s="8" t="s">
        <v>9</v>
      </c>
      <c r="B43" s="6">
        <f>SUM(B42)</f>
        <v>2000</v>
      </c>
      <c r="C43" s="6">
        <f t="shared" ref="C43:K43" si="2">SUM(C42)</f>
        <v>0</v>
      </c>
      <c r="D43" s="6">
        <f t="shared" si="2"/>
        <v>2000</v>
      </c>
      <c r="E43" s="6">
        <f>SUM(E42)</f>
        <v>0</v>
      </c>
      <c r="F43" s="6">
        <f>SUM(F42)</f>
        <v>0</v>
      </c>
      <c r="G43" s="6">
        <f t="shared" si="2"/>
        <v>2000</v>
      </c>
      <c r="H43" s="6">
        <f t="shared" si="2"/>
        <v>2000</v>
      </c>
      <c r="I43" s="6">
        <f t="shared" si="2"/>
        <v>2000</v>
      </c>
      <c r="J43" s="6">
        <f t="shared" si="2"/>
        <v>2000</v>
      </c>
      <c r="K43" s="6">
        <f t="shared" si="2"/>
        <v>0</v>
      </c>
    </row>
    <row r="44" spans="1:11" x14ac:dyDescent="0.25">
      <c r="A44" s="4" t="s">
        <v>56</v>
      </c>
      <c r="B44" s="7">
        <v>0</v>
      </c>
      <c r="C44" s="7">
        <v>1650000</v>
      </c>
      <c r="D44" s="7">
        <v>1650000</v>
      </c>
      <c r="E44" s="7">
        <v>0</v>
      </c>
      <c r="F44" s="7">
        <v>0</v>
      </c>
      <c r="G44" s="7">
        <v>1650000</v>
      </c>
      <c r="H44" s="7">
        <v>1633052.56</v>
      </c>
      <c r="I44" s="7">
        <v>1633052.56</v>
      </c>
      <c r="J44" s="7">
        <v>1633052.56</v>
      </c>
      <c r="K44" s="7">
        <v>0</v>
      </c>
    </row>
    <row r="45" spans="1:11" x14ac:dyDescent="0.25">
      <c r="A45" s="4" t="s">
        <v>50</v>
      </c>
      <c r="B45" s="7">
        <v>10000</v>
      </c>
      <c r="C45" s="7">
        <v>0</v>
      </c>
      <c r="D45" s="7">
        <v>10000</v>
      </c>
      <c r="E45" s="7">
        <v>10000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25">
      <c r="A46" s="4" t="s">
        <v>51</v>
      </c>
      <c r="B46" s="7">
        <v>15000</v>
      </c>
      <c r="C46" s="7">
        <v>4114.7700000000004</v>
      </c>
      <c r="D46" s="7">
        <v>19114.77</v>
      </c>
      <c r="E46" s="7">
        <v>-291.51</v>
      </c>
      <c r="F46" s="7">
        <v>0</v>
      </c>
      <c r="G46" s="7">
        <v>19406.28</v>
      </c>
      <c r="H46" s="7">
        <v>19406.28</v>
      </c>
      <c r="I46" s="7">
        <v>16550.45</v>
      </c>
      <c r="J46" s="7">
        <v>16550.45</v>
      </c>
      <c r="K46" s="7">
        <v>0</v>
      </c>
    </row>
    <row r="47" spans="1:11" x14ac:dyDescent="0.25">
      <c r="A47" s="4" t="s">
        <v>52</v>
      </c>
      <c r="B47" s="7">
        <v>1000</v>
      </c>
      <c r="C47" s="7">
        <v>0</v>
      </c>
      <c r="D47" s="7">
        <v>1000</v>
      </c>
      <c r="E47" s="7">
        <v>1000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</row>
    <row r="48" spans="1:11" x14ac:dyDescent="0.25">
      <c r="A48" s="4" t="s">
        <v>53</v>
      </c>
      <c r="B48" s="7">
        <v>29000</v>
      </c>
      <c r="C48" s="7">
        <v>0</v>
      </c>
      <c r="D48" s="7">
        <v>29000</v>
      </c>
      <c r="E48" s="7">
        <v>29000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</row>
    <row r="49" spans="1:11" s="1" customFormat="1" x14ac:dyDescent="0.25">
      <c r="A49" s="3" t="s">
        <v>10</v>
      </c>
      <c r="B49" s="6">
        <v>55000</v>
      </c>
      <c r="C49" s="6">
        <v>1654114.77</v>
      </c>
      <c r="D49" s="6">
        <v>1709114.77</v>
      </c>
      <c r="E49" s="6">
        <v>39708.49</v>
      </c>
      <c r="F49" s="6">
        <f>SUM(F45:F48)</f>
        <v>0</v>
      </c>
      <c r="G49" s="6">
        <v>1669406.28</v>
      </c>
      <c r="H49" s="6">
        <v>1652458.84</v>
      </c>
      <c r="I49" s="6">
        <v>1649603.01</v>
      </c>
      <c r="J49" s="6">
        <v>1649603.01</v>
      </c>
      <c r="K49" s="6">
        <f t="shared" ref="K49" si="3">SUM(K45:K48)</f>
        <v>0</v>
      </c>
    </row>
    <row r="50" spans="1:11" x14ac:dyDescent="0.25">
      <c r="A50" s="4" t="s">
        <v>54</v>
      </c>
      <c r="B50" s="7">
        <v>60</v>
      </c>
      <c r="C50" s="7">
        <v>0</v>
      </c>
      <c r="D50" s="7">
        <v>60</v>
      </c>
      <c r="E50" s="7">
        <v>0</v>
      </c>
      <c r="F50" s="7">
        <v>0</v>
      </c>
      <c r="G50" s="7">
        <v>60</v>
      </c>
      <c r="H50" s="7">
        <v>60</v>
      </c>
      <c r="I50" s="7">
        <v>0</v>
      </c>
      <c r="J50" s="7">
        <v>0</v>
      </c>
      <c r="K50" s="7">
        <v>0</v>
      </c>
    </row>
    <row r="51" spans="1:11" x14ac:dyDescent="0.25">
      <c r="A51" s="4" t="s">
        <v>55</v>
      </c>
      <c r="B51" s="7">
        <v>25000</v>
      </c>
      <c r="C51" s="7">
        <v>0</v>
      </c>
      <c r="D51" s="7">
        <v>25000</v>
      </c>
      <c r="E51" s="7">
        <v>0</v>
      </c>
      <c r="F51" s="7">
        <v>0</v>
      </c>
      <c r="G51" s="7">
        <v>25000</v>
      </c>
      <c r="H51" s="7">
        <v>25000</v>
      </c>
      <c r="I51" s="7">
        <v>0</v>
      </c>
      <c r="J51" s="7">
        <v>0</v>
      </c>
      <c r="K51" s="7">
        <v>0</v>
      </c>
    </row>
    <row r="52" spans="1:11" x14ac:dyDescent="0.25">
      <c r="A52" s="3" t="s">
        <v>11</v>
      </c>
      <c r="B52" s="3">
        <f>SUM(B50:B51)</f>
        <v>25060</v>
      </c>
      <c r="C52" s="13">
        <v>0</v>
      </c>
      <c r="D52" s="3">
        <f t="shared" ref="D52:K52" si="4">SUM(D50:D51)</f>
        <v>25060</v>
      </c>
      <c r="E52" s="13">
        <f>SUM(E50:E51)</f>
        <v>0</v>
      </c>
      <c r="F52" s="13">
        <f>SUM(F50:F51)</f>
        <v>0</v>
      </c>
      <c r="G52" s="3">
        <f t="shared" si="4"/>
        <v>25060</v>
      </c>
      <c r="H52" s="3">
        <f t="shared" si="4"/>
        <v>25060</v>
      </c>
      <c r="I52" s="13">
        <f t="shared" si="4"/>
        <v>0</v>
      </c>
      <c r="J52" s="13">
        <f t="shared" si="4"/>
        <v>0</v>
      </c>
      <c r="K52" s="13">
        <f t="shared" si="4"/>
        <v>0</v>
      </c>
    </row>
    <row r="53" spans="1:11" s="1" customFormat="1" x14ac:dyDescent="0.25">
      <c r="A53" s="3" t="s">
        <v>15</v>
      </c>
      <c r="B53" s="6">
        <f t="shared" ref="B53:K53" si="5">B52+B49+B43+B41+B24</f>
        <v>3809608</v>
      </c>
      <c r="C53" s="6">
        <f t="shared" si="5"/>
        <v>1986114.77</v>
      </c>
      <c r="D53" s="6">
        <f t="shared" si="5"/>
        <v>5795722.7699999996</v>
      </c>
      <c r="E53" s="6">
        <f>E52+E49+E43+E41+E24</f>
        <v>1004260.55</v>
      </c>
      <c r="F53" s="6">
        <f>F52+F49+F43+F41+F24</f>
        <v>0</v>
      </c>
      <c r="G53" s="6">
        <f t="shared" si="5"/>
        <v>4791462.2200000007</v>
      </c>
      <c r="H53" s="6">
        <f t="shared" si="5"/>
        <v>4747275.6400000006</v>
      </c>
      <c r="I53" s="6">
        <f t="shared" si="5"/>
        <v>3304714.88</v>
      </c>
      <c r="J53" s="6">
        <f t="shared" si="5"/>
        <v>3303905.0999999996</v>
      </c>
      <c r="K53" s="6">
        <f t="shared" si="5"/>
        <v>809.78</v>
      </c>
    </row>
    <row r="56" spans="1:11" x14ac:dyDescent="0.25">
      <c r="A56" s="10" t="s">
        <v>58</v>
      </c>
      <c r="B56" s="11"/>
      <c r="C56" s="11"/>
      <c r="D56" s="12"/>
      <c r="E56" s="12"/>
      <c r="F56" s="12"/>
    </row>
    <row r="57" spans="1:11" x14ac:dyDescent="0.25">
      <c r="A57" s="9" t="s">
        <v>59</v>
      </c>
      <c r="B57" s="9"/>
      <c r="C57" s="9"/>
      <c r="D57" s="12"/>
      <c r="E57" s="12"/>
      <c r="F57" s="12"/>
    </row>
    <row r="58" spans="1:11" x14ac:dyDescent="0.25">
      <c r="A58" s="9" t="s">
        <v>60</v>
      </c>
      <c r="B58" s="12"/>
      <c r="C58" s="12"/>
      <c r="D58" s="12"/>
      <c r="E58" s="12"/>
      <c r="F58" s="12"/>
    </row>
    <row r="59" spans="1:11" x14ac:dyDescent="0.25">
      <c r="A59" s="9" t="s">
        <v>61</v>
      </c>
      <c r="B59" s="12"/>
      <c r="C59" s="12"/>
      <c r="D59" s="12"/>
      <c r="E59" s="12"/>
      <c r="F59" s="12"/>
    </row>
    <row r="60" spans="1:11" x14ac:dyDescent="0.25">
      <c r="A60" s="9" t="s">
        <v>62</v>
      </c>
      <c r="B60" s="12"/>
      <c r="C60" s="12"/>
      <c r="D60" s="12"/>
      <c r="E60" s="12"/>
      <c r="F60" s="12"/>
    </row>
    <row r="61" spans="1:11" x14ac:dyDescent="0.25">
      <c r="A61" s="9" t="s">
        <v>63</v>
      </c>
      <c r="B61" s="12"/>
      <c r="C61" s="12"/>
      <c r="D61" s="12"/>
      <c r="E61" s="12"/>
      <c r="F61" s="12"/>
    </row>
    <row r="62" spans="1:11" x14ac:dyDescent="0.25">
      <c r="A62" s="9" t="s">
        <v>64</v>
      </c>
      <c r="B62" s="12"/>
      <c r="C62" s="12"/>
      <c r="D62" s="12"/>
      <c r="E62" s="12"/>
      <c r="F62" s="12"/>
    </row>
    <row r="63" spans="1:11" x14ac:dyDescent="0.25">
      <c r="A63" s="9" t="s">
        <v>65</v>
      </c>
      <c r="B63" s="12"/>
      <c r="C63" s="12"/>
      <c r="D63" s="12"/>
      <c r="E63" s="12"/>
      <c r="F63" s="12"/>
    </row>
  </sheetData>
  <mergeCells count="4">
    <mergeCell ref="A3:K3"/>
    <mergeCell ref="A4:K4"/>
    <mergeCell ref="A5:K5"/>
    <mergeCell ref="A1:L1"/>
  </mergeCells>
  <pageMargins left="0.7" right="0.7" top="0.75" bottom="0.75" header="0.3" footer="0.3"/>
  <pageSetup paperSize="8" scale="74" fitToHeight="0" orientation="landscape" r:id="rId1"/>
  <ignoredErrors>
    <ignoredError sqref="B52 D52:E52 G52:J52 F49 K4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Balance_2_2026_Concepto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2024-01-26T13:47:02Z</cp:lastPrinted>
  <dcterms:created xsi:type="dcterms:W3CDTF">2024-01-24T08:59:13Z</dcterms:created>
  <dcterms:modified xsi:type="dcterms:W3CDTF">2026-10-20T10:57:35Z</dcterms:modified>
</cp:coreProperties>
</file>